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'!$B$4:$IM$88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<sst xmlns="http://schemas.openxmlformats.org/spreadsheetml/2006/main" count="372" uniqueCount="85">
  <si>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</si>
  <si>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</si>
  <si>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</si>
  <si>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</si>
  <si>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</si>
  <si>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</si>
  <si>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</si>
  <si>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</si>
  <si>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</si>
  <si>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</si>
  <si>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</si>
  <si>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</si>
  <si>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</si>
  <si>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</si>
  <si>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</si>
  <si>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</si>
  <si>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</si>
  <si>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</si>
  <si>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</si>
  <si>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</si>
  <si>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</si>
  <si>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</si>
  <si>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</si>
  <si>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</si>
  <si>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</si>
  <si>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</si>
  <si>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</si>
  <si>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</si>
  <si>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</si>
  <si>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</si>
  <si>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</si>
  <si>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</si>
  <si>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</si>
  <si>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</si>
  <si>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</si>
  <si>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</si>
  <si>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</si>
  <si>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</si>
  <si>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</si>
  <si>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</si>
  <si>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</si>
  <si>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</si>
  <si>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</si>
  <si>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</si>
  <si>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</si>
  <si>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</si>
  <si>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</si>
  <si>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</si>
  <si>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</si>
  <si>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</si>
  <si>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</si>
  <si>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</si>
  <si>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</si>
  <si>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</si>
  <si>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</si>
  <si>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</si>
  <si>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</si>
  <si>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</si>
  <si>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</si>
  <si>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</si>
  <si>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</si>
  <si>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</si>
  <si>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</si>
  <si>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</si>
  <si>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</si>
  <si>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</si>
  <si>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</si>
  <si>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</si>
  <si>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</si>
  <si>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</si>
  <si>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</si>
  <si>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</si>
  <si>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</si>
  <si>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</si>
  <si>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</si>
  <si>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</si>
  <si>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</si>
  <si>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</si>
  <si>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</si>
  <si>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</si>
  <si>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</si>
  <si>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</si>
  <si>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</si>
  <si>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MAYO 2020</t>
  </si>
  <si>
    <t>DIFERENCIA MAY 20 - ABR 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</si>
</sst>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horizontal="center"/>
    </xf>
    <xf numFmtId="49" fontId="37" fillId="33" borderId="0" xfId="0" applyNumberFormat="1" applyFont="1" applyFill="1" applyBorder="1" applyAlignment="1">
      <alignment horizontal="center" vertical="center"/>
    </xf>
    <xf numFmtId="0" fontId="36" fillId="38" borderId="20" xfId="0" applyFont="1" applyFill="1" applyBorder="1" applyAlignment="1">
      <alignment horizontal="center" vertical="center"/>
    </xf>
    <xf numFmtId="0" fontId="36" fillId="38" borderId="21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3" xfId="0" applyNumberFormat="1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1" borderId="23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42" borderId="25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4" xfId="0" applyNumberFormat="1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'!$HZ$1:$IL$1</c:f>
              <c:strCache/>
            </c:strRef>
          </c:cat>
          <c:val>
            <c:numRef>
              <c:f>'PETRÓLEO '!$HZ$42:$IL$42</c:f>
              <c:numCache/>
            </c:numRef>
          </c:val>
          <c:shape val="cylinder"/>
        </c:ser>
        <c:shape val="cylinder"/>
        <c:axId val="37931924"/>
        <c:axId val="5842997"/>
      </c:bar3DChart>
      <c:dateAx>
        <c:axId val="37931924"/>
        <c:scaling>
          <c:orientation val="minMax"/>
          <c:max val="43952"/>
          <c:min val="4358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4299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42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233</xdr:col>
      <xdr:colOff>200025</xdr:colOff>
      <xdr:row>44</xdr:row>
      <xdr:rowOff>95250</xdr:rowOff>
    </xdr:from>
    <xdr:to>
      <xdr:col>244</xdr:col>
      <xdr:colOff>809625</xdr:colOff>
      <xdr:row>85</xdr:row>
      <xdr:rowOff>9525</xdr:rowOff>
    </xdr:to>
    <xdr:graphicFrame>
      <xdr:nvGraphicFramePr>
        <xdr:cNvPr id="2" name="1 Gráfico"/>
        <xdr:cNvGraphicFramePr/>
      </xdr:nvGraphicFramePr>
      <xdr:xfrm>
        <a:off x="2409825" y="8886825"/>
        <a:ext cx="1250632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HZ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K36" sqref="IK3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3" width="16.140625" style="1" hidden="1" customWidth="1"/>
    <col min="234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22"/>
      <c r="HR4" s="22"/>
      <c r="HS4" s="22"/>
      <c r="HT4" s="22"/>
      <c r="HU4" s="22"/>
    </row>
    <row r="5" spans="1:247" ht="21" customHeight="1">
      <c r="A5" s="78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</row>
    <row r="6" spans="1:247" ht="18" customHeight="1">
      <c r="A6" s="80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</row>
    <row r="7" spans="1:247" ht="21">
      <c r="A7" s="79" t="s">
        <v>79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9"/>
      <c r="D9" s="120"/>
      <c r="E9" s="128">
        <v>1999</v>
      </c>
      <c r="F9" s="128"/>
      <c r="G9" s="128"/>
      <c r="H9" s="128"/>
      <c r="I9" s="128"/>
      <c r="J9" s="128"/>
      <c r="K9" s="128"/>
      <c r="L9" s="128"/>
      <c r="M9" s="59">
        <v>2000</v>
      </c>
      <c r="N9" s="129" t="s">
        <v>34</v>
      </c>
      <c r="O9" s="129"/>
      <c r="P9" s="129"/>
      <c r="Q9" s="129"/>
      <c r="R9" s="129"/>
      <c r="S9" s="129"/>
      <c r="T9" s="129"/>
      <c r="U9" s="60">
        <v>2001</v>
      </c>
      <c r="V9" s="61"/>
      <c r="W9" s="61"/>
      <c r="X9" s="61"/>
      <c r="Y9" s="61"/>
      <c r="Z9" s="61"/>
      <c r="AA9" s="61"/>
      <c r="AB9" s="117">
        <v>2001</v>
      </c>
      <c r="AC9" s="117"/>
      <c r="AD9" s="117"/>
      <c r="AE9" s="117"/>
      <c r="AF9" s="117"/>
      <c r="AG9" s="84">
        <v>2002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6"/>
      <c r="AS9" s="133">
        <v>2003</v>
      </c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26">
        <v>2004</v>
      </c>
      <c r="BF9" s="127"/>
      <c r="BG9" s="127"/>
      <c r="BH9" s="127"/>
      <c r="BI9" s="127"/>
      <c r="BJ9" s="127"/>
      <c r="BK9" s="127"/>
      <c r="BL9" s="127"/>
      <c r="BM9" s="127"/>
      <c r="BN9" s="127"/>
      <c r="BO9" s="89">
        <v>2005</v>
      </c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/>
      <c r="CA9" s="124">
        <v>2006</v>
      </c>
      <c r="CB9" s="125"/>
      <c r="CC9" s="125"/>
      <c r="CD9" s="125"/>
      <c r="CE9" s="125"/>
      <c r="CF9" s="125"/>
      <c r="CG9" s="125"/>
      <c r="CH9" s="125"/>
      <c r="CI9" s="125"/>
      <c r="CJ9" s="125"/>
      <c r="CK9" s="100">
        <v>2007</v>
      </c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98">
        <v>2008</v>
      </c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8">
        <v>2009</v>
      </c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132">
        <v>2010</v>
      </c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62">
        <v>2011</v>
      </c>
      <c r="EH9" s="62"/>
      <c r="EI9" s="62"/>
      <c r="EJ9" s="62"/>
      <c r="EK9" s="62"/>
      <c r="EL9" s="62"/>
      <c r="EM9" s="112">
        <v>2011</v>
      </c>
      <c r="EN9" s="113"/>
      <c r="EO9" s="114"/>
      <c r="EP9" s="92">
        <v>2012</v>
      </c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4"/>
      <c r="FB9" s="102">
        <v>2013</v>
      </c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4"/>
      <c r="FN9" s="76">
        <v>2014</v>
      </c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88">
        <v>2015</v>
      </c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30">
        <v>2016</v>
      </c>
      <c r="GW9" s="131"/>
      <c r="GX9" s="135">
        <v>2017</v>
      </c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95">
        <v>2018</v>
      </c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7"/>
      <c r="HV9" s="87">
        <v>2019</v>
      </c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1">
        <v>2020</v>
      </c>
      <c r="II9" s="82"/>
      <c r="IJ9" s="82"/>
      <c r="IK9" s="82"/>
      <c r="IL9" s="83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84</v>
      </c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06" t="s">
        <v>68</v>
      </c>
      <c r="B11" s="10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f aca="true" t="shared" si="0" ref="IL11:IM29">+IL11-IK11</f>
        <v>-22</v>
      </c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1"/>
      <c r="B12" s="10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f t="shared" si="0"/>
        <v>-46</v>
      </c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1"/>
      <c r="B13" s="10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f t="shared" si="0"/>
        <v>-55</v>
      </c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1"/>
      <c r="B14" s="10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f t="shared" si="0"/>
        <v>-159</v>
      </c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1"/>
      <c r="B15" s="10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f t="shared" si="0"/>
        <v>1</v>
      </c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1"/>
      <c r="B16" s="10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11">
        <v>125069</v>
      </c>
      <c r="P16" s="111">
        <v>132837</v>
      </c>
      <c r="Q16" s="111">
        <v>127982</v>
      </c>
      <c r="R16" s="111">
        <v>134937</v>
      </c>
      <c r="S16" s="111">
        <v>128138</v>
      </c>
      <c r="T16" s="111">
        <v>132222</v>
      </c>
      <c r="U16" s="111">
        <v>127513</v>
      </c>
      <c r="V16" s="111">
        <v>113266</v>
      </c>
      <c r="W16" s="111">
        <v>121026</v>
      </c>
      <c r="X16" s="111">
        <v>130746</v>
      </c>
      <c r="Y16" s="111">
        <v>140659</v>
      </c>
      <c r="Z16" s="111">
        <v>133530</v>
      </c>
      <c r="AA16" s="111">
        <v>141390</v>
      </c>
      <c r="AB16" s="111">
        <v>135945</v>
      </c>
      <c r="AC16" s="111">
        <v>134600</v>
      </c>
      <c r="AD16" s="11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f t="shared" si="0"/>
        <v>-112</v>
      </c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1"/>
      <c r="B17" s="10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5"/>
      <c r="AA17" s="115"/>
      <c r="AB17" s="115"/>
      <c r="AC17" s="115"/>
      <c r="AD17" s="115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>
        <f t="shared" si="0"/>
        <v>0</v>
      </c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1"/>
      <c r="B18" s="10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f t="shared" si="0"/>
        <v>-8</v>
      </c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1"/>
      <c r="B19" s="10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>
        <f t="shared" si="0"/>
        <v>0</v>
      </c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1"/>
      <c r="B20" s="10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f t="shared" si="0"/>
        <v>21</v>
      </c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1"/>
      <c r="B21" s="10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f t="shared" si="0"/>
        <v>-74</v>
      </c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1"/>
      <c r="B22" s="10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f t="shared" si="0"/>
        <v>-1</v>
      </c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1"/>
      <c r="B23" s="10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f t="shared" si="0"/>
        <v>-1</v>
      </c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22" t="s">
        <v>46</v>
      </c>
      <c r="D24" s="122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>+SUM(IL11:IL23)</f>
        <v>22177</v>
      </c>
      <c r="IM24" s="31">
        <f t="shared" si="0"/>
        <v>-456</v>
      </c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05" t="s">
        <v>41</v>
      </c>
      <c r="B25" s="10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f t="shared" si="0"/>
        <v>71</v>
      </c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05"/>
      <c r="B26" s="10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>
        <f t="shared" si="0"/>
        <v>0</v>
      </c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05"/>
      <c r="B27" s="10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f t="shared" si="0"/>
        <v>0</v>
      </c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0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f t="shared" si="0"/>
        <v>0</v>
      </c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0" t="s">
        <v>47</v>
      </c>
      <c r="D29" s="110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>+SUM(IL25:IL28)</f>
        <v>6625</v>
      </c>
      <c r="IM29" s="37">
        <f t="shared" si="0"/>
        <v>71</v>
      </c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05" t="s">
        <v>69</v>
      </c>
      <c r="B30" s="10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7">
        <f>+IH30-IG30</f>
        <v>0</v>
      </c>
      <c r="IL30" s="17">
        <f>+II30-IH30</f>
        <v>0</v>
      </c>
      <c r="IM30" s="17">
        <f>+IJ30-II30</f>
        <v>0</v>
      </c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05"/>
      <c r="B31" s="10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f aca="true" t="shared" si="11" ref="IL31:IM40">+IL31-IK31</f>
        <v>0</v>
      </c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05"/>
      <c r="B32" s="10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f t="shared" si="11"/>
        <v>-2915</v>
      </c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10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>
        <f t="shared" si="11"/>
        <v>0</v>
      </c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10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>
        <f t="shared" si="11"/>
        <v>0</v>
      </c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f t="shared" si="11"/>
        <v>0</v>
      </c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f t="shared" si="11"/>
        <v>-258</v>
      </c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2" ref="HQ37:HT38">+HM37-HL37</f>
        <v>0</v>
      </c>
      <c r="HR37" s="17">
        <f t="shared" si="12"/>
        <v>0</v>
      </c>
      <c r="HS37" s="17">
        <f t="shared" si="12"/>
        <v>0</v>
      </c>
      <c r="HT37" s="17">
        <f t="shared" si="12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>
        <f t="shared" si="11"/>
        <v>0</v>
      </c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2"/>
        <v>0</v>
      </c>
      <c r="HR38" s="17">
        <f t="shared" si="12"/>
        <v>0</v>
      </c>
      <c r="HS38" s="17">
        <f t="shared" si="12"/>
        <v>0</v>
      </c>
      <c r="HT38" s="17">
        <f t="shared" si="12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>
        <f t="shared" si="11"/>
        <v>0</v>
      </c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f t="shared" si="11"/>
        <v>-10697</v>
      </c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8" t="s">
        <v>48</v>
      </c>
      <c r="D40" s="11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3" ref="HG40:HO40">+SUM(HG31:HG36)</f>
        <v>9929</v>
      </c>
      <c r="HH40" s="41">
        <f t="shared" si="13"/>
        <v>11500</v>
      </c>
      <c r="HI40" s="41">
        <f t="shared" si="13"/>
        <v>15896</v>
      </c>
      <c r="HJ40" s="41">
        <f t="shared" si="13"/>
        <v>18819</v>
      </c>
      <c r="HK40" s="40">
        <f t="shared" si="13"/>
        <v>16963</v>
      </c>
      <c r="HL40" s="40">
        <f t="shared" si="13"/>
        <v>18612</v>
      </c>
      <c r="HM40" s="40">
        <f t="shared" si="13"/>
        <v>19360</v>
      </c>
      <c r="HN40" s="40">
        <f t="shared" si="13"/>
        <v>18682</v>
      </c>
      <c r="HO40" s="40">
        <f t="shared" si="13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4" ref="HS40:HY40">+SUM(HS31:HS39)</f>
        <v>21885</v>
      </c>
      <c r="HT40" s="40">
        <f t="shared" si="14"/>
        <v>17728</v>
      </c>
      <c r="HU40" s="40">
        <f t="shared" si="14"/>
        <v>15774</v>
      </c>
      <c r="HV40" s="40">
        <f t="shared" si="14"/>
        <v>6650</v>
      </c>
      <c r="HW40" s="40">
        <f t="shared" si="14"/>
        <v>12516.400000000001</v>
      </c>
      <c r="HX40" s="40">
        <f t="shared" si="14"/>
        <v>18191</v>
      </c>
      <c r="HY40" s="40">
        <f t="shared" si="14"/>
        <v>21471.7</v>
      </c>
      <c r="HZ40" s="40">
        <f aca="true" t="shared" si="15" ref="HZ40:IG40">+SUM(HZ31:HZ39)</f>
        <v>22678.645161290322</v>
      </c>
      <c r="IA40" s="40">
        <f t="shared" si="15"/>
        <v>16057</v>
      </c>
      <c r="IB40" s="40">
        <f t="shared" si="15"/>
        <v>11299</v>
      </c>
      <c r="IC40" s="40">
        <f t="shared" si="15"/>
        <v>22981.967741935485</v>
      </c>
      <c r="ID40" s="40">
        <f t="shared" si="15"/>
        <v>24468</v>
      </c>
      <c r="IE40" s="40">
        <f t="shared" si="15"/>
        <v>23552.74193548387</v>
      </c>
      <c r="IF40" s="40">
        <f t="shared" si="15"/>
        <v>29137.833333333332</v>
      </c>
      <c r="IG40" s="40">
        <f t="shared" si="15"/>
        <v>27186</v>
      </c>
      <c r="IH40" s="40">
        <f>+SUM(IH31:IH39)</f>
        <v>28250</v>
      </c>
      <c r="II40" s="40">
        <f>+SUM(II31:II39)</f>
        <v>29297</v>
      </c>
      <c r="IJ40" s="40">
        <f>+SUM(IJ31:IJ39)</f>
        <v>20112</v>
      </c>
      <c r="IK40" s="40">
        <f>+SUM(IK31:IK39)</f>
        <v>16614</v>
      </c>
      <c r="IL40" s="40">
        <f>+SUM(IL31:IL39)</f>
        <v>2744</v>
      </c>
      <c r="IM40" s="40">
        <f t="shared" si="11"/>
        <v>-13870</v>
      </c>
      <c r="IN40" s="1"/>
      <c r="IO40" s="1"/>
      <c r="IP40" s="1"/>
      <c r="IQ40" s="1"/>
      <c r="IR40" s="1"/>
      <c r="IS40" s="1"/>
      <c r="IT40" s="1"/>
      <c r="IU40" s="1"/>
      <c r="IV40" s="1"/>
    </row>
    <row r="41" spans="2:247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</row>
    <row r="42" spans="2:256" s="5" customFormat="1" ht="41.25" customHeight="1" thickBot="1">
      <c r="B42" s="45"/>
      <c r="C42" s="116" t="s">
        <v>78</v>
      </c>
      <c r="D42" s="116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6" ref="HG42:HO42">+HG24+HG29+HG40</f>
        <v>40739</v>
      </c>
      <c r="HH42" s="70">
        <f t="shared" si="16"/>
        <v>43382</v>
      </c>
      <c r="HI42" s="70">
        <f t="shared" si="16"/>
        <v>48196</v>
      </c>
      <c r="HJ42" s="70">
        <f t="shared" si="16"/>
        <v>48673</v>
      </c>
      <c r="HK42" s="70">
        <f t="shared" si="16"/>
        <v>50265</v>
      </c>
      <c r="HL42" s="70">
        <f t="shared" si="16"/>
        <v>51978</v>
      </c>
      <c r="HM42" s="70">
        <f t="shared" si="16"/>
        <v>49965</v>
      </c>
      <c r="HN42" s="70">
        <f t="shared" si="16"/>
        <v>52201</v>
      </c>
      <c r="HO42" s="70">
        <f t="shared" si="16"/>
        <v>41598</v>
      </c>
      <c r="HP42" s="70">
        <f aca="true" t="shared" si="17" ref="HP42:HU42">+HP24+HP29+HP40</f>
        <v>42109</v>
      </c>
      <c r="HQ42" s="70">
        <f t="shared" si="17"/>
        <v>43682</v>
      </c>
      <c r="HR42" s="70">
        <f t="shared" si="17"/>
        <v>51116</v>
      </c>
      <c r="HS42" s="70">
        <f t="shared" si="17"/>
        <v>55949</v>
      </c>
      <c r="HT42" s="70">
        <f t="shared" si="17"/>
        <v>48511</v>
      </c>
      <c r="HU42" s="70">
        <f t="shared" si="17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8" ref="IB42:IG42">+IB24+IB29+IB40</f>
        <v>43916.64516129032</v>
      </c>
      <c r="IC42" s="70">
        <f t="shared" si="18"/>
        <v>56370.35483870968</v>
      </c>
      <c r="ID42" s="70">
        <f t="shared" si="18"/>
        <v>59151.3</v>
      </c>
      <c r="IE42" s="70">
        <f t="shared" si="18"/>
        <v>56044.16129032258</v>
      </c>
      <c r="IF42" s="70">
        <f t="shared" si="18"/>
        <v>63738.3</v>
      </c>
      <c r="IG42" s="70">
        <f t="shared" si="18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-14255</v>
      </c>
      <c r="IN42" s="1"/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ht="12.75">
      <c r="HV44" s="3"/>
    </row>
    <row r="45" spans="231:246" ht="12.75">
      <c r="HW45" s="3"/>
      <c r="ID45" s="3"/>
      <c r="IL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DU9:EF9"/>
    <mergeCell ref="AS9:BD9"/>
    <mergeCell ref="CW9:DH9"/>
    <mergeCell ref="GX9:HI9"/>
    <mergeCell ref="IH9:IL9"/>
    <mergeCell ref="A5:IM5"/>
    <mergeCell ref="A7:IM7"/>
    <mergeCell ref="A6:IM6"/>
    <mergeCell ref="T16:T17"/>
    <mergeCell ref="V16:V17"/>
    <mergeCell ref="A25:A28"/>
    <mergeCell ref="Y16:Y17"/>
    <mergeCell ref="A4:HP4"/>
    <mergeCell ref="CA9:CJ9"/>
    <mergeCell ref="BE9:BN9"/>
    <mergeCell ref="E9:L9"/>
    <mergeCell ref="N9:T9"/>
    <mergeCell ref="GV9:GW9"/>
    <mergeCell ref="S16:S17"/>
    <mergeCell ref="Q16:Q17"/>
    <mergeCell ref="U16:U17"/>
    <mergeCell ref="AD16:AD17"/>
    <mergeCell ref="A11:A23"/>
    <mergeCell ref="A30:A32"/>
    <mergeCell ref="B25:B27"/>
    <mergeCell ref="C24:D24"/>
    <mergeCell ref="Z16:Z17"/>
    <mergeCell ref="AA16:AA17"/>
    <mergeCell ref="AB16:AB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HJ9:HU9"/>
    <mergeCell ref="DI9:DT9"/>
    <mergeCell ref="CK9:CV9"/>
    <mergeCell ref="FB9:FM9"/>
    <mergeCell ref="A33:A34"/>
    <mergeCell ref="B11:B23"/>
    <mergeCell ref="B30:B32"/>
    <mergeCell ref="C29:D29"/>
    <mergeCell ref="P16:P17"/>
    <mergeCell ref="EM9:EO9"/>
    <mergeCell ref="FN9:FY9"/>
    <mergeCell ref="AG9:AR9"/>
    <mergeCell ref="HV9:IG9"/>
    <mergeCell ref="FZ9:GK9"/>
    <mergeCell ref="BO9:BZ9"/>
    <mergeCell ref="EP9:FA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2020-04-22T16:57:58Z</cp:lastPrinted>
  <dcterms:created xsi:type="dcterms:W3CDTF">1997-07-01T22:48:52Z</dcterms:created>
  <dcterms:modified xsi:type="dcterms:W3CDTF">2020-07-08T14:01:34Z</dcterms:modified>
  <cp:category/>
  <cp:version/>
  <cp:contentType/>
  <cp:contentStatus/>
</cp:coreProperties>
</file>